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300" windowHeight="7704"/>
  </bookViews>
  <sheets>
    <sheet name="TC1NamRuoi_QTMMT" sheetId="1" r:id="rId1"/>
  </sheets>
  <calcPr calcId="145621"/>
</workbook>
</file>

<file path=xl/calcChain.xml><?xml version="1.0" encoding="utf-8"?>
<calcChain xmlns="http://schemas.openxmlformats.org/spreadsheetml/2006/main">
  <c r="K32" i="1" l="1"/>
  <c r="G32" i="1" s="1"/>
  <c r="J32" i="1"/>
  <c r="F32" i="1" s="1"/>
  <c r="I32" i="1"/>
  <c r="K19" i="1"/>
  <c r="G19" i="1" s="1"/>
  <c r="K20" i="1"/>
  <c r="G20" i="1" s="1"/>
  <c r="K21" i="1"/>
  <c r="G21" i="1" s="1"/>
  <c r="K22" i="1"/>
  <c r="G22" i="1" s="1"/>
  <c r="J19" i="1"/>
  <c r="F19" i="1" s="1"/>
  <c r="J20" i="1"/>
  <c r="F20" i="1" s="1"/>
  <c r="J21" i="1"/>
  <c r="F21" i="1" s="1"/>
  <c r="J22" i="1"/>
  <c r="F22" i="1" s="1"/>
  <c r="I19" i="1"/>
  <c r="I20" i="1"/>
  <c r="I21" i="1"/>
  <c r="I22" i="1"/>
  <c r="K9" i="1"/>
  <c r="K10" i="1"/>
  <c r="K11" i="1"/>
  <c r="G11" i="1" s="1"/>
  <c r="K12" i="1"/>
  <c r="K13" i="1"/>
  <c r="K14" i="1"/>
  <c r="G14" i="1" s="1"/>
  <c r="J9" i="1"/>
  <c r="F9" i="1" s="1"/>
  <c r="J10" i="1"/>
  <c r="J11" i="1"/>
  <c r="F11" i="1" s="1"/>
  <c r="J12" i="1"/>
  <c r="J13" i="1"/>
  <c r="F13" i="1" s="1"/>
  <c r="E13" i="1" s="1"/>
  <c r="J14" i="1"/>
  <c r="F14" i="1" s="1"/>
  <c r="I9" i="1"/>
  <c r="I10" i="1"/>
  <c r="I11" i="1"/>
  <c r="I12" i="1"/>
  <c r="I13" i="1"/>
  <c r="I14" i="1"/>
  <c r="E12" i="1"/>
  <c r="F12" i="1"/>
  <c r="E32" i="1" l="1"/>
  <c r="E21" i="1"/>
  <c r="E20" i="1"/>
  <c r="E19" i="1"/>
  <c r="E22" i="1"/>
  <c r="E11" i="1"/>
  <c r="E14" i="1"/>
  <c r="E9" i="1"/>
  <c r="H35" i="1"/>
  <c r="K37" i="1"/>
  <c r="G37" i="1" s="1"/>
  <c r="J37" i="1"/>
  <c r="F37" i="1" s="1"/>
  <c r="I37" i="1"/>
  <c r="K34" i="1"/>
  <c r="G34" i="1" s="1"/>
  <c r="E34" i="1" s="1"/>
  <c r="J34" i="1"/>
  <c r="K25" i="1"/>
  <c r="G25" i="1" s="1"/>
  <c r="K26" i="1"/>
  <c r="G26" i="1" s="1"/>
  <c r="K27" i="1"/>
  <c r="G27" i="1" s="1"/>
  <c r="K28" i="1"/>
  <c r="G28" i="1" s="1"/>
  <c r="K29" i="1"/>
  <c r="G29" i="1" s="1"/>
  <c r="K30" i="1"/>
  <c r="G30" i="1" s="1"/>
  <c r="K31" i="1"/>
  <c r="G31" i="1" s="1"/>
  <c r="K33" i="1"/>
  <c r="G33" i="1" s="1"/>
  <c r="E33" i="1" s="1"/>
  <c r="J25" i="1"/>
  <c r="F25" i="1" s="1"/>
  <c r="J26" i="1"/>
  <c r="F26" i="1" s="1"/>
  <c r="E26" i="1" s="1"/>
  <c r="J27" i="1"/>
  <c r="F27" i="1" s="1"/>
  <c r="J28" i="1"/>
  <c r="F28" i="1" s="1"/>
  <c r="E28" i="1" s="1"/>
  <c r="J29" i="1"/>
  <c r="F29" i="1" s="1"/>
  <c r="J30" i="1"/>
  <c r="F30" i="1" s="1"/>
  <c r="E30" i="1" s="1"/>
  <c r="J31" i="1"/>
  <c r="F31" i="1" s="1"/>
  <c r="J33" i="1"/>
  <c r="G10" i="1"/>
  <c r="E10" i="1" s="1"/>
  <c r="K8" i="1"/>
  <c r="J8" i="1"/>
  <c r="F8" i="1" s="1"/>
  <c r="E8" i="1" s="1"/>
  <c r="I25" i="1"/>
  <c r="I26" i="1"/>
  <c r="I27" i="1"/>
  <c r="I28" i="1"/>
  <c r="I29" i="1"/>
  <c r="I30" i="1"/>
  <c r="I31" i="1"/>
  <c r="I33" i="1"/>
  <c r="I34" i="1"/>
  <c r="I8" i="1"/>
  <c r="K18" i="1"/>
  <c r="G18" i="1" s="1"/>
  <c r="J18" i="1"/>
  <c r="F18" i="1" s="1"/>
  <c r="I18" i="1"/>
  <c r="H38" i="1"/>
  <c r="H23" i="1"/>
  <c r="H15" i="1"/>
  <c r="E23" i="1" l="1"/>
  <c r="E27" i="1"/>
  <c r="E31" i="1"/>
  <c r="G15" i="1"/>
  <c r="G23" i="1"/>
  <c r="J35" i="1"/>
  <c r="I35" i="1"/>
  <c r="K35" i="1"/>
  <c r="G38" i="1"/>
  <c r="E37" i="1"/>
  <c r="G35" i="1"/>
  <c r="E29" i="1"/>
  <c r="E25" i="1"/>
  <c r="E18" i="1"/>
  <c r="H39" i="1"/>
  <c r="J15" i="1"/>
  <c r="K15" i="1"/>
  <c r="F35" i="1"/>
  <c r="K38" i="1"/>
  <c r="J38" i="1"/>
  <c r="I38" i="1"/>
  <c r="I23" i="1"/>
  <c r="F38" i="1"/>
  <c r="K23" i="1"/>
  <c r="J23" i="1"/>
  <c r="F23" i="1"/>
  <c r="F15" i="1"/>
  <c r="I15" i="1"/>
  <c r="E15" i="1" l="1"/>
  <c r="D24" i="1"/>
  <c r="D7" i="1"/>
  <c r="D17" i="1"/>
  <c r="E35" i="1"/>
  <c r="E38" i="1"/>
  <c r="G39" i="1"/>
  <c r="J39" i="1"/>
  <c r="I39" i="1"/>
  <c r="D36" i="1"/>
  <c r="K39" i="1"/>
  <c r="F39" i="1"/>
  <c r="E39" i="1" l="1"/>
  <c r="G40" i="1" s="1"/>
</calcChain>
</file>

<file path=xl/sharedStrings.xml><?xml version="1.0" encoding="utf-8"?>
<sst xmlns="http://schemas.openxmlformats.org/spreadsheetml/2006/main" count="81" uniqueCount="65">
  <si>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</si>
  <si>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</si>
  <si>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</si>
  <si>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</si>
  <si>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</si>
  <si>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</si>
  <si>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</si>
  <si>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</si>
  <si>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</si>
  <si>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</si>
  <si>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</si>
  <si>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</si>
  <si>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t>Ngoại ngữ (*)</t>
  </si>
  <si>
    <t>Kỹ năng mềm (*)</t>
  </si>
  <si>
    <t>II</t>
  </si>
  <si>
    <t>Các học phần chuyên môn ngành, nghề</t>
  </si>
  <si>
    <t>II.1</t>
  </si>
  <si>
    <t xml:space="preserve">Học phần cơ sở </t>
  </si>
  <si>
    <t>3(2/1)</t>
  </si>
  <si>
    <t>4(2/2)</t>
  </si>
  <si>
    <t>Cơ sở dữ liệu</t>
  </si>
  <si>
    <t>2(1/1)</t>
  </si>
  <si>
    <t>2(2/0)</t>
  </si>
  <si>
    <t>II.2</t>
  </si>
  <si>
    <t>Học phần chuyên môn ngành</t>
  </si>
  <si>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</si>
  <si>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</si>
  <si>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</si>
  <si>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</si>
  <si>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</si>
  <si>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</si>
  <si>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An toàn hệ thống mạng máy tính</t>
  </si>
  <si>
    <t>Quản trị hệ thống mail server</t>
  </si>
  <si>
    <t>1(0/1)</t>
  </si>
  <si>
    <t>Thực tập tốt nghiệp</t>
  </si>
  <si>
    <t>Học phần tự chọn</t>
  </si>
  <si>
    <t>Mã học phần</t>
  </si>
  <si>
    <t>Tổng số</t>
  </si>
  <si>
    <t>Kiểm tra</t>
  </si>
  <si>
    <t>Tin học</t>
  </si>
  <si>
    <t xml:space="preserve">Chú ý: </t>
  </si>
  <si>
    <t>TC LT=15 (tiết); TC TH=30; TC DA/TT=45</t>
  </si>
  <si>
    <t>Mỗi môn cố định 2 bài kiểm tra (tính LT)</t>
  </si>
  <si>
    <t xml:space="preserve">Tổng: </t>
  </si>
  <si>
    <t>3(3/0)</t>
  </si>
  <si>
    <t>6(0/6)</t>
  </si>
  <si>
    <t xml:space="preserve">Tổng cộng: </t>
  </si>
  <si>
    <t xml:space="preserve">Tỷ lệ: </t>
  </si>
  <si>
    <t>Tín chỉ Lý thuyết</t>
  </si>
  <si>
    <t>Tín chỉ Thực hành</t>
  </si>
  <si>
    <t>II.3</t>
  </si>
  <si>
    <t>Tỷ lệ số tiết thực hành Cơ sở + Chuyên ngành từ 60-65% (chú ý tính tỷ lệ theo số tiết, trên tổng 90TC)</t>
  </si>
  <si>
    <t>Các môn tự chọn chọn luôn: 3-4TC</t>
  </si>
  <si>
    <t>1(1/0)</t>
  </si>
  <si>
    <t>5(2/3)</t>
  </si>
  <si>
    <t>4(4/0)</t>
  </si>
  <si>
    <t>Anh văn chuyên ngành</t>
  </si>
  <si>
    <t>Đồ án học phần 1</t>
  </si>
  <si>
    <t>Kỹ thuật lập trình 1</t>
  </si>
  <si>
    <t>Kỹ thuật lập trình 2</t>
  </si>
  <si>
    <t>3(1/2)</t>
  </si>
  <si>
    <t>Hệ quản trị cơ sở dữ liệu</t>
  </si>
  <si>
    <t>Kỹ thuật truyền thông và số liệu</t>
  </si>
  <si>
    <t>Tổng cộng 65TC</t>
  </si>
  <si>
    <t>Chung: 20TC; Cơ sở: 16-18TC; Chuyên ngành: 23-25TC (Thực tập TN 6, 1TC cho đồ án, tính thực hành); Thự chọn 3-4TC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</si>
</sst>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1" fillId="0" borderId="1" xfId="0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9"/>
  <sheetViews>
    <sheetView tabSelected="1" zoomScale="70" zoomScaleNormal="70" workbookViewId="0">
      <selection activeCell="O16" sqref="O16"/>
    </sheetView>
  </sheetViews>
  <sheetFormatPr defaultRowHeight="14.4" x14ac:dyDescent="0.3"/>
  <cols>
    <col min="2" max="2" width="6.21875" bestFit="1" customWidth="1"/>
    <col min="3" max="3" width="42.44140625" customWidth="1"/>
    <col min="4" max="4" width="10.77734375" bestFit="1" customWidth="1"/>
    <col min="5" max="5" width="9.44140625" customWidth="1"/>
    <col min="6" max="6" width="7.44140625" bestFit="1" customWidth="1"/>
    <col min="7" max="7" width="11.109375" customWidth="1"/>
    <col min="8" max="8" width="6.77734375" bestFit="1" customWidth="1"/>
    <col min="9" max="11" width="8.88671875" style="16"/>
  </cols>
  <sheetData>
    <row r="3" spans="2:11" ht="16.8" x14ac:dyDescent="0.3">
      <c r="B3" s="23" t="s">
        <v>36</v>
      </c>
      <c r="C3" s="23" t="s">
        <v>0</v>
      </c>
      <c r="D3" s="23" t="s">
        <v>1</v>
      </c>
      <c r="E3" s="23" t="s">
        <v>2</v>
      </c>
      <c r="F3" s="23"/>
      <c r="G3" s="23"/>
      <c r="H3" s="23"/>
      <c r="I3" s="24" t="s">
        <v>1</v>
      </c>
      <c r="J3" s="24" t="s">
        <v>48</v>
      </c>
      <c r="K3" s="24" t="s">
        <v>49</v>
      </c>
    </row>
    <row r="4" spans="2:11" ht="16.8" x14ac:dyDescent="0.3">
      <c r="B4" s="23"/>
      <c r="C4" s="23"/>
      <c r="D4" s="23"/>
      <c r="E4" s="23" t="s">
        <v>37</v>
      </c>
      <c r="F4" s="23" t="s">
        <v>3</v>
      </c>
      <c r="G4" s="23"/>
      <c r="H4" s="23"/>
      <c r="I4" s="24"/>
      <c r="J4" s="24"/>
      <c r="K4" s="24"/>
    </row>
    <row r="5" spans="2:11" ht="16.8" customHeight="1" x14ac:dyDescent="0.3">
      <c r="B5" s="23"/>
      <c r="C5" s="23"/>
      <c r="D5" s="23"/>
      <c r="E5" s="23"/>
      <c r="F5" s="23" t="s">
        <v>4</v>
      </c>
      <c r="G5" s="23" t="s">
        <v>5</v>
      </c>
      <c r="H5" s="23" t="s">
        <v>38</v>
      </c>
      <c r="I5" s="24"/>
      <c r="J5" s="24"/>
      <c r="K5" s="24"/>
    </row>
    <row r="6" spans="2:11" x14ac:dyDescent="0.3">
      <c r="B6" s="23"/>
      <c r="C6" s="23"/>
      <c r="D6" s="23"/>
      <c r="E6" s="23"/>
      <c r="F6" s="23"/>
      <c r="G6" s="23"/>
      <c r="H6" s="23"/>
      <c r="I6" s="24"/>
      <c r="J6" s="24"/>
      <c r="K6" s="24"/>
    </row>
    <row r="7" spans="2:11" ht="27.6" customHeight="1" x14ac:dyDescent="0.3">
      <c r="B7" s="3" t="s">
        <v>6</v>
      </c>
      <c r="C7" s="9" t="s">
        <v>7</v>
      </c>
      <c r="D7" s="10" t="str">
        <f>I15&amp;"("&amp;J15&amp;"/"&amp;K15&amp;")"</f>
        <v>20(14/6)</v>
      </c>
      <c r="E7" s="10"/>
      <c r="F7" s="10"/>
      <c r="G7" s="10"/>
      <c r="H7" s="10"/>
      <c r="I7" s="12"/>
      <c r="J7" s="12"/>
      <c r="K7" s="12"/>
    </row>
    <row r="8" spans="2:11" ht="16.8" x14ac:dyDescent="0.3">
      <c r="B8" s="1">
        <v>1</v>
      </c>
      <c r="C8" s="6" t="s">
        <v>8</v>
      </c>
      <c r="D8" s="7" t="s">
        <v>22</v>
      </c>
      <c r="E8" s="7">
        <f t="shared" ref="E8:E14" si="0">SUM(F8:H8)</f>
        <v>30</v>
      </c>
      <c r="F8" s="7">
        <f>J8*15-H8</f>
        <v>28</v>
      </c>
      <c r="G8" s="7"/>
      <c r="H8" s="7">
        <v>2</v>
      </c>
      <c r="I8" s="12">
        <f>LEFT(D8,1)+0</f>
        <v>2</v>
      </c>
      <c r="J8" s="12">
        <f>MID(D8,3,1)+0</f>
        <v>2</v>
      </c>
      <c r="K8" s="12">
        <f>MID(D8,5,1)+0</f>
        <v>0</v>
      </c>
    </row>
    <row r="9" spans="2:11" ht="16.8" x14ac:dyDescent="0.3">
      <c r="B9" s="1">
        <v>2</v>
      </c>
      <c r="C9" s="6" t="s">
        <v>9</v>
      </c>
      <c r="D9" s="7" t="s">
        <v>53</v>
      </c>
      <c r="E9" s="7">
        <f t="shared" si="0"/>
        <v>15</v>
      </c>
      <c r="F9" s="7">
        <f t="shared" ref="F9:F14" si="1">J9*15-H9</f>
        <v>13</v>
      </c>
      <c r="G9" s="7"/>
      <c r="H9" s="7">
        <v>2</v>
      </c>
      <c r="I9" s="12">
        <f t="shared" ref="I9:I14" si="2">LEFT(D9,1)+0</f>
        <v>1</v>
      </c>
      <c r="J9" s="12">
        <f t="shared" ref="J9:J14" si="3">MID(D9,3,1)+0</f>
        <v>1</v>
      </c>
      <c r="K9" s="12">
        <f t="shared" ref="K9:K14" si="4">MID(D9,5,1)+0</f>
        <v>0</v>
      </c>
    </row>
    <row r="10" spans="2:11" ht="16.8" x14ac:dyDescent="0.3">
      <c r="B10" s="1">
        <v>3</v>
      </c>
      <c r="C10" s="6" t="s">
        <v>10</v>
      </c>
      <c r="D10" s="7" t="s">
        <v>33</v>
      </c>
      <c r="E10" s="7">
        <f t="shared" si="0"/>
        <v>30</v>
      </c>
      <c r="F10" s="7"/>
      <c r="G10" s="7">
        <f t="shared" ref="G8:G14" si="5">K10*30</f>
        <v>30</v>
      </c>
      <c r="H10" s="7"/>
      <c r="I10" s="12">
        <f t="shared" si="2"/>
        <v>1</v>
      </c>
      <c r="J10" s="12">
        <f t="shared" si="3"/>
        <v>0</v>
      </c>
      <c r="K10" s="12">
        <f t="shared" si="4"/>
        <v>1</v>
      </c>
    </row>
    <row r="11" spans="2:11" ht="16.8" x14ac:dyDescent="0.3">
      <c r="B11" s="1">
        <v>4</v>
      </c>
      <c r="C11" s="6" t="s">
        <v>11</v>
      </c>
      <c r="D11" s="7" t="s">
        <v>54</v>
      </c>
      <c r="E11" s="7">
        <f t="shared" si="0"/>
        <v>120</v>
      </c>
      <c r="F11" s="7">
        <f t="shared" si="1"/>
        <v>28</v>
      </c>
      <c r="G11" s="7">
        <f t="shared" si="5"/>
        <v>90</v>
      </c>
      <c r="H11" s="7">
        <v>2</v>
      </c>
      <c r="I11" s="12">
        <f t="shared" si="2"/>
        <v>5</v>
      </c>
      <c r="J11" s="12">
        <f t="shared" si="3"/>
        <v>2</v>
      </c>
      <c r="K11" s="12">
        <f t="shared" si="4"/>
        <v>3</v>
      </c>
    </row>
    <row r="12" spans="2:11" ht="16.8" x14ac:dyDescent="0.3">
      <c r="B12" s="1">
        <v>5</v>
      </c>
      <c r="C12" s="6" t="s">
        <v>12</v>
      </c>
      <c r="D12" s="7" t="s">
        <v>55</v>
      </c>
      <c r="E12" s="7">
        <f t="shared" si="0"/>
        <v>60</v>
      </c>
      <c r="F12" s="7">
        <f t="shared" si="1"/>
        <v>58</v>
      </c>
      <c r="G12" s="7"/>
      <c r="H12" s="7">
        <v>2</v>
      </c>
      <c r="I12" s="12">
        <f t="shared" si="2"/>
        <v>4</v>
      </c>
      <c r="J12" s="12">
        <f t="shared" si="3"/>
        <v>4</v>
      </c>
      <c r="K12" s="12">
        <f t="shared" si="4"/>
        <v>0</v>
      </c>
    </row>
    <row r="13" spans="2:11" ht="16.8" x14ac:dyDescent="0.3">
      <c r="B13" s="1">
        <v>6</v>
      </c>
      <c r="C13" s="6" t="s">
        <v>13</v>
      </c>
      <c r="D13" s="7" t="s">
        <v>44</v>
      </c>
      <c r="E13" s="7">
        <f t="shared" si="0"/>
        <v>45</v>
      </c>
      <c r="F13" s="7">
        <f t="shared" si="1"/>
        <v>43</v>
      </c>
      <c r="G13" s="7"/>
      <c r="H13" s="7">
        <v>2</v>
      </c>
      <c r="I13" s="12">
        <f t="shared" si="2"/>
        <v>3</v>
      </c>
      <c r="J13" s="12">
        <f t="shared" si="3"/>
        <v>3</v>
      </c>
      <c r="K13" s="12">
        <f t="shared" si="4"/>
        <v>0</v>
      </c>
    </row>
    <row r="14" spans="2:11" ht="16.8" x14ac:dyDescent="0.3">
      <c r="B14" s="1">
        <v>7</v>
      </c>
      <c r="C14" s="6" t="s">
        <v>39</v>
      </c>
      <c r="D14" s="7" t="s">
        <v>19</v>
      </c>
      <c r="E14" s="7">
        <f t="shared" si="0"/>
        <v>90</v>
      </c>
      <c r="F14" s="7">
        <f t="shared" si="1"/>
        <v>27</v>
      </c>
      <c r="G14" s="7">
        <f t="shared" si="5"/>
        <v>60</v>
      </c>
      <c r="H14" s="7">
        <v>3</v>
      </c>
      <c r="I14" s="12">
        <f t="shared" si="2"/>
        <v>4</v>
      </c>
      <c r="J14" s="12">
        <f t="shared" si="3"/>
        <v>2</v>
      </c>
      <c r="K14" s="12">
        <f t="shared" si="4"/>
        <v>2</v>
      </c>
    </row>
    <row r="15" spans="2:11" ht="16.8" customHeight="1" x14ac:dyDescent="0.3">
      <c r="B15" s="17" t="s">
        <v>43</v>
      </c>
      <c r="C15" s="17"/>
      <c r="D15" s="17"/>
      <c r="E15" s="4">
        <f>SUM(E8:E14)</f>
        <v>390</v>
      </c>
      <c r="F15" s="4">
        <f>SUM(F8:F14)</f>
        <v>197</v>
      </c>
      <c r="G15" s="4">
        <f t="shared" ref="G15:I15" si="6">SUM(G8:G14)</f>
        <v>180</v>
      </c>
      <c r="H15" s="4">
        <f t="shared" si="6"/>
        <v>13</v>
      </c>
      <c r="I15" s="13">
        <f t="shared" si="6"/>
        <v>20</v>
      </c>
      <c r="J15" s="13">
        <f t="shared" ref="J15" si="7">SUM(J8:J14)</f>
        <v>14</v>
      </c>
      <c r="K15" s="13">
        <f t="shared" ref="K15" si="8">SUM(K8:K14)</f>
        <v>6</v>
      </c>
    </row>
    <row r="16" spans="2:11" ht="16.8" x14ac:dyDescent="0.3">
      <c r="B16" s="3" t="s">
        <v>14</v>
      </c>
      <c r="C16" s="22" t="s">
        <v>15</v>
      </c>
      <c r="D16" s="22"/>
      <c r="E16" s="22"/>
      <c r="F16" s="22"/>
      <c r="G16" s="22"/>
      <c r="H16" s="22"/>
      <c r="I16" s="12"/>
      <c r="J16" s="12"/>
      <c r="K16" s="12"/>
    </row>
    <row r="17" spans="2:11" ht="29.4" customHeight="1" x14ac:dyDescent="0.3">
      <c r="B17" s="11" t="s">
        <v>16</v>
      </c>
      <c r="C17" s="10" t="s">
        <v>17</v>
      </c>
      <c r="D17" s="10" t="str">
        <f>I23&amp;"("&amp;J23&amp;"/"&amp;K23&amp;")"</f>
        <v>14(7/7)</v>
      </c>
      <c r="E17" s="3"/>
      <c r="F17" s="3"/>
      <c r="G17" s="3"/>
      <c r="H17" s="3"/>
      <c r="I17" s="12"/>
      <c r="J17" s="12"/>
      <c r="K17" s="12"/>
    </row>
    <row r="18" spans="2:11" ht="16.8" x14ac:dyDescent="0.3">
      <c r="B18" s="7">
        <v>1</v>
      </c>
      <c r="C18" s="6" t="s">
        <v>58</v>
      </c>
      <c r="D18" s="7" t="s">
        <v>60</v>
      </c>
      <c r="E18" s="7">
        <f>SUM(F18:H18)</f>
        <v>75</v>
      </c>
      <c r="F18" s="7">
        <f t="shared" ref="F18:F22" si="9">J18*15-H18</f>
        <v>12</v>
      </c>
      <c r="G18" s="7">
        <f t="shared" ref="G18:G22" si="10">K18*30</f>
        <v>60</v>
      </c>
      <c r="H18" s="7">
        <v>3</v>
      </c>
      <c r="I18" s="12">
        <f>LEFT(D18,1)+0</f>
        <v>3</v>
      </c>
      <c r="J18" s="12">
        <f>MID(D18,3,1)+0</f>
        <v>1</v>
      </c>
      <c r="K18" s="12">
        <f>MID(D18,5,1)+0</f>
        <v>2</v>
      </c>
    </row>
    <row r="19" spans="2:11" ht="16.8" x14ac:dyDescent="0.3">
      <c r="B19" s="7">
        <v>2</v>
      </c>
      <c r="C19" s="6" t="s">
        <v>59</v>
      </c>
      <c r="D19" s="7" t="s">
        <v>60</v>
      </c>
      <c r="E19" s="7">
        <f t="shared" ref="E19:E22" si="11">SUM(F19:H19)</f>
        <v>75</v>
      </c>
      <c r="F19" s="7">
        <f t="shared" si="9"/>
        <v>12</v>
      </c>
      <c r="G19" s="7">
        <f t="shared" si="10"/>
        <v>60</v>
      </c>
      <c r="H19" s="7">
        <v>3</v>
      </c>
      <c r="I19" s="12">
        <f t="shared" ref="I19:I22" si="12">LEFT(D19,1)+0</f>
        <v>3</v>
      </c>
      <c r="J19" s="12">
        <f t="shared" ref="J19:J22" si="13">MID(D19,3,1)+0</f>
        <v>1</v>
      </c>
      <c r="K19" s="12">
        <f t="shared" ref="K19:K22" si="14">MID(D19,5,1)+0</f>
        <v>2</v>
      </c>
    </row>
    <row r="20" spans="2:11" ht="16.8" x14ac:dyDescent="0.3">
      <c r="B20" s="7">
        <v>3</v>
      </c>
      <c r="C20" s="6" t="s">
        <v>20</v>
      </c>
      <c r="D20" s="7" t="s">
        <v>21</v>
      </c>
      <c r="E20" s="7">
        <f t="shared" si="11"/>
        <v>45</v>
      </c>
      <c r="F20" s="7">
        <f t="shared" si="9"/>
        <v>13</v>
      </c>
      <c r="G20" s="7">
        <f t="shared" si="10"/>
        <v>30</v>
      </c>
      <c r="H20" s="7">
        <v>2</v>
      </c>
      <c r="I20" s="12">
        <f t="shared" si="12"/>
        <v>2</v>
      </c>
      <c r="J20" s="12">
        <f t="shared" si="13"/>
        <v>1</v>
      </c>
      <c r="K20" s="12">
        <f t="shared" si="14"/>
        <v>1</v>
      </c>
    </row>
    <row r="21" spans="2:11" ht="16.8" x14ac:dyDescent="0.3">
      <c r="B21" s="7">
        <v>4</v>
      </c>
      <c r="C21" s="6" t="s">
        <v>61</v>
      </c>
      <c r="D21" s="7" t="s">
        <v>19</v>
      </c>
      <c r="E21" s="7">
        <f t="shared" si="11"/>
        <v>90</v>
      </c>
      <c r="F21" s="7">
        <f t="shared" si="9"/>
        <v>27</v>
      </c>
      <c r="G21" s="7">
        <f t="shared" si="10"/>
        <v>60</v>
      </c>
      <c r="H21" s="7">
        <v>3</v>
      </c>
      <c r="I21" s="12">
        <f t="shared" si="12"/>
        <v>4</v>
      </c>
      <c r="J21" s="12">
        <f t="shared" si="13"/>
        <v>2</v>
      </c>
      <c r="K21" s="12">
        <f t="shared" si="14"/>
        <v>2</v>
      </c>
    </row>
    <row r="22" spans="2:11" ht="16.8" x14ac:dyDescent="0.3">
      <c r="B22" s="7">
        <v>5</v>
      </c>
      <c r="C22" s="6" t="s">
        <v>56</v>
      </c>
      <c r="D22" s="7" t="s">
        <v>22</v>
      </c>
      <c r="E22" s="7">
        <f t="shared" si="11"/>
        <v>30</v>
      </c>
      <c r="F22" s="7">
        <f t="shared" si="9"/>
        <v>28</v>
      </c>
      <c r="G22" s="7">
        <f t="shared" si="10"/>
        <v>0</v>
      </c>
      <c r="H22" s="7">
        <v>2</v>
      </c>
      <c r="I22" s="12">
        <f t="shared" si="12"/>
        <v>2</v>
      </c>
      <c r="J22" s="12">
        <f t="shared" si="13"/>
        <v>2</v>
      </c>
      <c r="K22" s="12">
        <f t="shared" si="14"/>
        <v>0</v>
      </c>
    </row>
    <row r="23" spans="2:11" ht="16.8" customHeight="1" x14ac:dyDescent="0.3">
      <c r="B23" s="25" t="s">
        <v>43</v>
      </c>
      <c r="C23" s="25"/>
      <c r="D23" s="25"/>
      <c r="E23" s="4">
        <f>SUM(E18:E22)</f>
        <v>315</v>
      </c>
      <c r="F23" s="4">
        <f>SUM(F18:F22)</f>
        <v>92</v>
      </c>
      <c r="G23" s="4">
        <f>SUM(G18:G22)</f>
        <v>210</v>
      </c>
      <c r="H23" s="4">
        <f>SUM(H18:H22)</f>
        <v>13</v>
      </c>
      <c r="I23" s="13">
        <f>SUM(I18:I22)</f>
        <v>14</v>
      </c>
      <c r="J23" s="13">
        <f>SUM(J18:J22)</f>
        <v>7</v>
      </c>
      <c r="K23" s="13">
        <f>SUM(K18:K22)</f>
        <v>7</v>
      </c>
    </row>
    <row r="24" spans="2:11" ht="33.6" x14ac:dyDescent="0.3">
      <c r="B24" s="26" t="s">
        <v>23</v>
      </c>
      <c r="C24" s="27" t="s">
        <v>24</v>
      </c>
      <c r="D24" s="27" t="str">
        <f>I35&amp;"("&amp;J35&amp;"/"&amp;K35&amp;")"</f>
        <v>26(11/15)</v>
      </c>
      <c r="E24" s="1"/>
      <c r="F24" s="1"/>
      <c r="G24" s="2"/>
      <c r="H24" s="1"/>
      <c r="I24" s="12"/>
      <c r="J24" s="12"/>
      <c r="K24" s="12"/>
    </row>
    <row r="25" spans="2:11" ht="16.8" x14ac:dyDescent="0.3">
      <c r="B25" s="7">
        <v>1</v>
      </c>
      <c r="C25" s="6" t="s">
        <v>25</v>
      </c>
      <c r="D25" s="7" t="s">
        <v>18</v>
      </c>
      <c r="E25" s="7">
        <f t="shared" ref="E25:E34" si="15">SUM(F25:H25)</f>
        <v>60</v>
      </c>
      <c r="F25" s="7">
        <f t="shared" ref="F25:F32" si="16">J25*15-H25</f>
        <v>26</v>
      </c>
      <c r="G25" s="7">
        <f t="shared" ref="G25:G32" si="17">K25*30</f>
        <v>30</v>
      </c>
      <c r="H25" s="7">
        <v>4</v>
      </c>
      <c r="I25" s="12">
        <f t="shared" ref="I25:I34" si="18">LEFT(D25,1)+0</f>
        <v>3</v>
      </c>
      <c r="J25" s="12">
        <f t="shared" ref="J25:J34" si="19">MID(D25,3,1)+0</f>
        <v>2</v>
      </c>
      <c r="K25" s="12">
        <f t="shared" ref="K25:K34" si="20">MID(D25,5,1)+0</f>
        <v>1</v>
      </c>
    </row>
    <row r="26" spans="2:11" ht="16.8" x14ac:dyDescent="0.3">
      <c r="B26" s="7">
        <v>2</v>
      </c>
      <c r="C26" s="6" t="s">
        <v>26</v>
      </c>
      <c r="D26" s="7" t="s">
        <v>18</v>
      </c>
      <c r="E26" s="7">
        <f t="shared" si="15"/>
        <v>60</v>
      </c>
      <c r="F26" s="7">
        <f t="shared" si="16"/>
        <v>26</v>
      </c>
      <c r="G26" s="7">
        <f t="shared" si="17"/>
        <v>30</v>
      </c>
      <c r="H26" s="7">
        <v>4</v>
      </c>
      <c r="I26" s="12">
        <f t="shared" si="18"/>
        <v>3</v>
      </c>
      <c r="J26" s="12">
        <f t="shared" si="19"/>
        <v>2</v>
      </c>
      <c r="K26" s="12">
        <f t="shared" si="20"/>
        <v>1</v>
      </c>
    </row>
    <row r="27" spans="2:11" ht="16.8" x14ac:dyDescent="0.3">
      <c r="B27" s="7">
        <v>3</v>
      </c>
      <c r="C27" s="6" t="s">
        <v>27</v>
      </c>
      <c r="D27" s="7" t="s">
        <v>18</v>
      </c>
      <c r="E27" s="7">
        <f t="shared" si="15"/>
        <v>60</v>
      </c>
      <c r="F27" s="7">
        <f t="shared" si="16"/>
        <v>26</v>
      </c>
      <c r="G27" s="7">
        <f t="shared" si="17"/>
        <v>30</v>
      </c>
      <c r="H27" s="7">
        <v>4</v>
      </c>
      <c r="I27" s="12">
        <f t="shared" si="18"/>
        <v>3</v>
      </c>
      <c r="J27" s="12">
        <f t="shared" si="19"/>
        <v>2</v>
      </c>
      <c r="K27" s="12">
        <f t="shared" si="20"/>
        <v>1</v>
      </c>
    </row>
    <row r="28" spans="2:11" ht="16.8" x14ac:dyDescent="0.3">
      <c r="B28" s="7">
        <v>4</v>
      </c>
      <c r="C28" s="6" t="s">
        <v>30</v>
      </c>
      <c r="D28" s="7" t="s">
        <v>21</v>
      </c>
      <c r="E28" s="7">
        <f t="shared" si="15"/>
        <v>45</v>
      </c>
      <c r="F28" s="7">
        <f t="shared" si="16"/>
        <v>11</v>
      </c>
      <c r="G28" s="7">
        <f t="shared" si="17"/>
        <v>30</v>
      </c>
      <c r="H28" s="7">
        <v>4</v>
      </c>
      <c r="I28" s="12">
        <f t="shared" si="18"/>
        <v>2</v>
      </c>
      <c r="J28" s="12">
        <f t="shared" si="19"/>
        <v>1</v>
      </c>
      <c r="K28" s="12">
        <f t="shared" si="20"/>
        <v>1</v>
      </c>
    </row>
    <row r="29" spans="2:11" ht="16.8" x14ac:dyDescent="0.3">
      <c r="B29" s="7">
        <v>5</v>
      </c>
      <c r="C29" s="6" t="s">
        <v>29</v>
      </c>
      <c r="D29" s="7" t="s">
        <v>21</v>
      </c>
      <c r="E29" s="7">
        <f t="shared" si="15"/>
        <v>45</v>
      </c>
      <c r="F29" s="7">
        <f t="shared" si="16"/>
        <v>11</v>
      </c>
      <c r="G29" s="7">
        <f t="shared" si="17"/>
        <v>30</v>
      </c>
      <c r="H29" s="7">
        <v>4</v>
      </c>
      <c r="I29" s="12">
        <f t="shared" si="18"/>
        <v>2</v>
      </c>
      <c r="J29" s="12">
        <f t="shared" si="19"/>
        <v>1</v>
      </c>
      <c r="K29" s="12">
        <f t="shared" si="20"/>
        <v>1</v>
      </c>
    </row>
    <row r="30" spans="2:11" ht="16.8" x14ac:dyDescent="0.3">
      <c r="B30" s="7">
        <v>6</v>
      </c>
      <c r="C30" s="6" t="s">
        <v>31</v>
      </c>
      <c r="D30" s="7" t="s">
        <v>21</v>
      </c>
      <c r="E30" s="7">
        <f t="shared" si="15"/>
        <v>45</v>
      </c>
      <c r="F30" s="7">
        <f t="shared" si="16"/>
        <v>11</v>
      </c>
      <c r="G30" s="7">
        <f t="shared" si="17"/>
        <v>30</v>
      </c>
      <c r="H30" s="7">
        <v>4</v>
      </c>
      <c r="I30" s="12">
        <f t="shared" si="18"/>
        <v>2</v>
      </c>
      <c r="J30" s="12">
        <f t="shared" si="19"/>
        <v>1</v>
      </c>
      <c r="K30" s="12">
        <f t="shared" si="20"/>
        <v>1</v>
      </c>
    </row>
    <row r="31" spans="2:11" ht="16.8" x14ac:dyDescent="0.3">
      <c r="B31" s="7">
        <v>7</v>
      </c>
      <c r="C31" s="6" t="s">
        <v>28</v>
      </c>
      <c r="D31" s="7" t="s">
        <v>21</v>
      </c>
      <c r="E31" s="7">
        <f t="shared" si="15"/>
        <v>45</v>
      </c>
      <c r="F31" s="7">
        <f t="shared" si="16"/>
        <v>11</v>
      </c>
      <c r="G31" s="7">
        <f t="shared" si="17"/>
        <v>30</v>
      </c>
      <c r="H31" s="7">
        <v>4</v>
      </c>
      <c r="I31" s="12">
        <f t="shared" si="18"/>
        <v>2</v>
      </c>
      <c r="J31" s="12">
        <f t="shared" si="19"/>
        <v>1</v>
      </c>
      <c r="K31" s="12">
        <f t="shared" si="20"/>
        <v>1</v>
      </c>
    </row>
    <row r="32" spans="2:11" ht="16.8" x14ac:dyDescent="0.3">
      <c r="B32" s="7"/>
      <c r="C32" s="6" t="s">
        <v>32</v>
      </c>
      <c r="D32" s="7" t="s">
        <v>21</v>
      </c>
      <c r="E32" s="7">
        <f t="shared" si="15"/>
        <v>45</v>
      </c>
      <c r="F32" s="7">
        <f t="shared" si="16"/>
        <v>11</v>
      </c>
      <c r="G32" s="7">
        <f t="shared" si="17"/>
        <v>30</v>
      </c>
      <c r="H32" s="7">
        <v>4</v>
      </c>
      <c r="I32" s="12">
        <f t="shared" si="18"/>
        <v>2</v>
      </c>
      <c r="J32" s="12">
        <f t="shared" si="19"/>
        <v>1</v>
      </c>
      <c r="K32" s="12">
        <f t="shared" si="20"/>
        <v>1</v>
      </c>
    </row>
    <row r="33" spans="1:11" ht="16.8" x14ac:dyDescent="0.3">
      <c r="B33" s="1">
        <v>12</v>
      </c>
      <c r="C33" s="6" t="s">
        <v>57</v>
      </c>
      <c r="D33" s="7" t="s">
        <v>33</v>
      </c>
      <c r="E33" s="7">
        <f t="shared" si="15"/>
        <v>45</v>
      </c>
      <c r="F33" s="7"/>
      <c r="G33" s="7">
        <f>K33*45</f>
        <v>45</v>
      </c>
      <c r="H33" s="7"/>
      <c r="I33" s="12">
        <f t="shared" si="18"/>
        <v>1</v>
      </c>
      <c r="J33" s="12">
        <f t="shared" si="19"/>
        <v>0</v>
      </c>
      <c r="K33" s="12">
        <f t="shared" si="20"/>
        <v>1</v>
      </c>
    </row>
    <row r="34" spans="1:11" ht="16.8" x14ac:dyDescent="0.3">
      <c r="B34" s="1">
        <v>14</v>
      </c>
      <c r="C34" s="6" t="s">
        <v>34</v>
      </c>
      <c r="D34" s="7" t="s">
        <v>45</v>
      </c>
      <c r="E34" s="7">
        <f t="shared" si="15"/>
        <v>270</v>
      </c>
      <c r="F34" s="7"/>
      <c r="G34" s="7">
        <f>K34*45</f>
        <v>270</v>
      </c>
      <c r="H34" s="7"/>
      <c r="I34" s="12">
        <f t="shared" si="18"/>
        <v>6</v>
      </c>
      <c r="J34" s="12">
        <f t="shared" si="19"/>
        <v>0</v>
      </c>
      <c r="K34" s="12">
        <f t="shared" si="20"/>
        <v>6</v>
      </c>
    </row>
    <row r="35" spans="1:11" ht="16.8" x14ac:dyDescent="0.3">
      <c r="B35" s="17" t="s">
        <v>43</v>
      </c>
      <c r="C35" s="17"/>
      <c r="D35" s="17"/>
      <c r="E35" s="4">
        <f t="shared" ref="E35:K35" si="21">SUM(E25:E34)</f>
        <v>720</v>
      </c>
      <c r="F35" s="4">
        <f t="shared" si="21"/>
        <v>133</v>
      </c>
      <c r="G35" s="4">
        <f t="shared" si="21"/>
        <v>555</v>
      </c>
      <c r="H35" s="4">
        <f t="shared" si="21"/>
        <v>32</v>
      </c>
      <c r="I35" s="13">
        <f t="shared" si="21"/>
        <v>26</v>
      </c>
      <c r="J35" s="13">
        <f t="shared" si="21"/>
        <v>11</v>
      </c>
      <c r="K35" s="13">
        <f t="shared" si="21"/>
        <v>15</v>
      </c>
    </row>
    <row r="36" spans="1:11" ht="25.2" customHeight="1" x14ac:dyDescent="0.3">
      <c r="B36" s="11" t="s">
        <v>50</v>
      </c>
      <c r="C36" s="10" t="s">
        <v>35</v>
      </c>
      <c r="D36" s="10" t="str">
        <f>I38&amp;"("&amp;J38&amp;"/"&amp;K38&amp;")"</f>
        <v>3(2/1)</v>
      </c>
      <c r="E36" s="1"/>
      <c r="F36" s="1"/>
      <c r="G36" s="1"/>
      <c r="H36" s="1"/>
      <c r="I36" s="12"/>
      <c r="J36" s="12"/>
      <c r="K36" s="12"/>
    </row>
    <row r="37" spans="1:11" ht="16.8" x14ac:dyDescent="0.3">
      <c r="B37" s="1">
        <v>1</v>
      </c>
      <c r="C37" s="6" t="s">
        <v>62</v>
      </c>
      <c r="D37" s="7" t="s">
        <v>18</v>
      </c>
      <c r="E37" s="7">
        <f>SUM(F37:H37)</f>
        <v>60</v>
      </c>
      <c r="F37" s="7">
        <f t="shared" ref="F37" si="22">J37*15-H37</f>
        <v>28</v>
      </c>
      <c r="G37" s="7">
        <f t="shared" ref="G37" si="23">K37*30</f>
        <v>30</v>
      </c>
      <c r="H37" s="7">
        <v>2</v>
      </c>
      <c r="I37" s="12">
        <f t="shared" ref="I37" si="24">LEFT(D37,1)+0</f>
        <v>3</v>
      </c>
      <c r="J37" s="12">
        <f t="shared" ref="J37" si="25">MID(D37,3,1)+0</f>
        <v>2</v>
      </c>
      <c r="K37" s="12">
        <f t="shared" ref="K37" si="26">MID(D37,5,1)+0</f>
        <v>1</v>
      </c>
    </row>
    <row r="38" spans="1:11" ht="16.8" x14ac:dyDescent="0.3">
      <c r="B38" s="17" t="s">
        <v>43</v>
      </c>
      <c r="C38" s="17"/>
      <c r="D38" s="17"/>
      <c r="E38" s="4">
        <f t="shared" ref="E38:K38" si="27">SUM(E37:E37)</f>
        <v>60</v>
      </c>
      <c r="F38" s="4">
        <f t="shared" si="27"/>
        <v>28</v>
      </c>
      <c r="G38" s="4">
        <f t="shared" si="27"/>
        <v>30</v>
      </c>
      <c r="H38" s="4">
        <f t="shared" si="27"/>
        <v>2</v>
      </c>
      <c r="I38" s="13">
        <f t="shared" si="27"/>
        <v>3</v>
      </c>
      <c r="J38" s="13">
        <f t="shared" si="27"/>
        <v>2</v>
      </c>
      <c r="K38" s="13">
        <f t="shared" si="27"/>
        <v>1</v>
      </c>
    </row>
    <row r="39" spans="1:11" ht="16.8" x14ac:dyDescent="0.3">
      <c r="B39" s="18" t="s">
        <v>46</v>
      </c>
      <c r="C39" s="18"/>
      <c r="D39" s="18"/>
      <c r="E39" s="5">
        <f>SUM(E15,E23,E35,E38)</f>
        <v>1485</v>
      </c>
      <c r="F39" s="5">
        <f>SUM(F15,F23,F35,F38)</f>
        <v>450</v>
      </c>
      <c r="G39" s="5">
        <f>SUM(G15,G23,G35,G38)</f>
        <v>975</v>
      </c>
      <c r="H39" s="5">
        <f>SUM(H15,H23,H35,H38)</f>
        <v>60</v>
      </c>
      <c r="I39" s="14">
        <f>SUM(I15,I23,I35,I38)</f>
        <v>63</v>
      </c>
      <c r="J39" s="15">
        <f>SUM(J15,J23,J35,J38)</f>
        <v>34</v>
      </c>
      <c r="K39" s="15">
        <f>SUM(K15,K23,K35,K38)</f>
        <v>29</v>
      </c>
    </row>
    <row r="40" spans="1:11" ht="33.6" customHeight="1" x14ac:dyDescent="0.3">
      <c r="B40" s="19" t="s">
        <v>47</v>
      </c>
      <c r="C40" s="20"/>
      <c r="D40" s="20"/>
      <c r="E40" s="20"/>
      <c r="F40" s="21"/>
      <c r="G40" s="8">
        <f>G39/E39</f>
        <v>0.65656565656565657</v>
      </c>
    </row>
    <row r="44" spans="1:11" x14ac:dyDescent="0.3">
      <c r="A44" t="s">
        <v>40</v>
      </c>
      <c r="B44" t="s">
        <v>51</v>
      </c>
    </row>
    <row r="45" spans="1:11" x14ac:dyDescent="0.3">
      <c r="B45" t="s">
        <v>41</v>
      </c>
    </row>
    <row r="46" spans="1:11" x14ac:dyDescent="0.3">
      <c r="B46" t="s">
        <v>52</v>
      </c>
    </row>
    <row r="47" spans="1:11" x14ac:dyDescent="0.3">
      <c r="B47" t="s">
        <v>42</v>
      </c>
    </row>
    <row r="48" spans="1:11" x14ac:dyDescent="0.3">
      <c r="B48" t="s">
        <v>64</v>
      </c>
    </row>
    <row r="49" spans="2:2" x14ac:dyDescent="0.3">
      <c r="B49" t="s">
        <v>63</v>
      </c>
    </row>
  </sheetData>
  <mergeCells count="19">
    <mergeCell ref="I3:I6"/>
    <mergeCell ref="J3:J6"/>
    <mergeCell ref="K3:K6"/>
    <mergeCell ref="B23:D23"/>
    <mergeCell ref="B35:D35"/>
    <mergeCell ref="B38:D38"/>
    <mergeCell ref="B39:D39"/>
    <mergeCell ref="B40:F40"/>
    <mergeCell ref="C16:H16"/>
    <mergeCell ref="B3:B6"/>
    <mergeCell ref="E4:E6"/>
    <mergeCell ref="H5:H6"/>
    <mergeCell ref="B15:D15"/>
    <mergeCell ref="C3:C6"/>
    <mergeCell ref="D3:D6"/>
    <mergeCell ref="E3:H3"/>
    <mergeCell ref="F4:H4"/>
    <mergeCell ref="F5:F6"/>
    <mergeCell ref="G5:G6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TC1NamRuoi_QTMMT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2017-04-03T08:13:20Z</dcterms:created>
  <dcterms:modified xsi:type="dcterms:W3CDTF">2017-04-04T20:22:05Z</dcterms:modified>
</cp:coreProperties>
</file>